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nigallia.sharepoint.com/sites/Area7RisorseUmane/Documenti condivisi/personale/Delibere/FABBISOGNO/2023 - 2025/4_ 3^ variazione PROGRAMMATA PER 27.06.23/PROPOSTA DELIBERA E ALLEGATI PER REVISORI/"/>
    </mc:Choice>
  </mc:AlternateContent>
  <xr:revisionPtr revIDLastSave="0" documentId="14_{9B71B2D5-E53D-4186-B27E-113FC15644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D21" i="1"/>
  <c r="E9" i="1" l="1"/>
  <c r="D9" i="1"/>
  <c r="C9" i="1"/>
  <c r="C21" i="1" s="1"/>
  <c r="E55" i="1"/>
  <c r="D55" i="1"/>
  <c r="C55" i="1"/>
  <c r="E51" i="1"/>
  <c r="D51" i="1"/>
  <c r="C51" i="1"/>
  <c r="E45" i="1"/>
  <c r="D45" i="1"/>
  <c r="C45" i="1"/>
  <c r="E39" i="1"/>
  <c r="D39" i="1"/>
  <c r="C39" i="1"/>
  <c r="E16" i="1"/>
  <c r="D16" i="1"/>
  <c r="C16" i="1"/>
  <c r="E35" i="1"/>
  <c r="D35" i="1"/>
  <c r="C35" i="1"/>
  <c r="E21" i="1" l="1"/>
  <c r="D61" i="1"/>
  <c r="C61" i="1"/>
  <c r="C22" i="1" s="1"/>
  <c r="C23" i="1" s="1"/>
  <c r="C25" i="1" s="1"/>
  <c r="E61" i="1"/>
  <c r="D22" i="1" l="1"/>
  <c r="E22" i="1"/>
  <c r="D23" i="1" l="1"/>
  <c r="D25" i="1" s="1"/>
  <c r="E23" i="1"/>
  <c r="E25" i="1" s="1"/>
</calcChain>
</file>

<file path=xl/sharedStrings.xml><?xml version="1.0" encoding="utf-8"?>
<sst xmlns="http://schemas.openxmlformats.org/spreadsheetml/2006/main" count="53" uniqueCount="50">
  <si>
    <t>altre spese incluse</t>
  </si>
  <si>
    <t>TOTALE SPESE DI PERSONALE</t>
  </si>
  <si>
    <t>spese escluse</t>
  </si>
  <si>
    <t>Spese soggette al limite (c. 557 o 562)</t>
  </si>
  <si>
    <t>Altre spese: reiscrizioni imputate all’esercizio successivo</t>
  </si>
  <si>
    <t>Altre spese</t>
  </si>
  <si>
    <t>Spesa Macroaggregato 102 IRAP</t>
  </si>
  <si>
    <t>IMPORTO MEDIO SPESA TRIENNIO  2011 - 2013</t>
  </si>
  <si>
    <t>DESCRIZIONE</t>
  </si>
  <si>
    <t>Oneri a carico del datore di lavoro  fondo perseo</t>
  </si>
  <si>
    <t>spese di personale totalmente a carico di finanziamenti comunitari o privati</t>
  </si>
  <si>
    <t>SPESE DI PERSONALE  - CONTROLLO LIMITE COMMA 557 LEGGE 296/2006</t>
  </si>
  <si>
    <t>DETTAGLIO SPESE ESCLUSE</t>
  </si>
  <si>
    <t>Incentivi funzioni tecniche: 
capitolo 1171/28 incentivi, 1171/29 oneri riflessi, 1171/31 irap</t>
  </si>
  <si>
    <t>Spese per straordinario ed altri oneri di personale rimborsati dallo stato per attività elettorali
capitolo 1162, articoli 1/3/4 per compensi, oneri ed irap</t>
  </si>
  <si>
    <t>1056/12 	SOMMINISTRAZIONE LAVORO E ALTRE FORME DI LAVORO FLESSIBILE</t>
  </si>
  <si>
    <t>1056/19 	FORMAZIONE PERSONALE DIPENDENTE</t>
  </si>
  <si>
    <t>1056/20 	FORMAZIONE PERSONALE DIPENDENTE</t>
  </si>
  <si>
    <t>1056/27 	INDENNITA' E RIMBORSO SPESE MISSIONI PERSONALE DIPENDENTE E DIRIGENZA</t>
  </si>
  <si>
    <t>1499/10 	PROGETTO IMPIEGO ANZIANI IN LAVORI SOCIALMENTE UTILI (vedi U. 1499/34)</t>
  </si>
  <si>
    <t>1162/1 COMPENSO LAVORO STRAORDINARIO PERSONALE DIPENDENTE CONSULTAZIONI ELETTORALI (E. 370/4)</t>
  </si>
  <si>
    <t>1162/3 ONERI SU COMPENSO LAVORO STRAORDINARIO PERSONALE DIPENDENTE CONSULTAZIONI ELETTORALI (E. 370/4)</t>
  </si>
  <si>
    <t>1162/4 IRAP SU COMPENSO LAVORO STRAORDINARIO PERSONALE DIPENDENTE CONSULTAZIONI ELETTORALI (E. 370/4)</t>
  </si>
  <si>
    <t>1056/24 FORMAZIONE PER IL MIGLIORAMENTO DELLA SICUREZZA SUL LAVORO (d.lgs. 81/2008)</t>
  </si>
  <si>
    <t xml:space="preserve">Spese per la formazione e rimborsi per le missioni
cap. 1056/19 - cap. 1056/27 - cap. 1056/24 
</t>
  </si>
  <si>
    <t>Spese per il personale trasferito dalla Regione per l'esercizio di funzioni delegate</t>
  </si>
  <si>
    <t>Oneri derivanti da rinnovi contrattuali
capitolo 1171, articoli 4/5/11/21</t>
  </si>
  <si>
    <t>1171/4 	FONDO APPLICAZIONE CONTRATTUALE</t>
  </si>
  <si>
    <t>1171/5 FONDO APPLICAZIONE CONTRATTO DIRIGENTI</t>
  </si>
  <si>
    <t>1171/11 	FONDO APPLICAZIONE CONTRATTO SEGRETARIO</t>
  </si>
  <si>
    <t>1171/21 	COMPENSI AL PERSONALE PER RINNOVI CONTRATTUALI (E. 1/3)</t>
  </si>
  <si>
    <t>Spese per personale appartenente alle categorie protette</t>
  </si>
  <si>
    <t>Spese sostenute per il personale comandato presso altre amministrazioni per le quali è previsto il rimborso dalle amministrazioni utilizzatrici</t>
  </si>
  <si>
    <t>1200/19 	RETRIBUZIONI POLIZIA LOCALE TEMPO DETERMINATO ART. 208 CDS</t>
  </si>
  <si>
    <t>1200/24 ONERI RIFLESSI POLIZIA LOCALE TEMPO DETERMINATO ART. 208 CDS</t>
  </si>
  <si>
    <t>1206/21 	IRAP A CARICO ENTE POLIZIA LOCALE TEMPO DETERMINATO ART. 208 CDS</t>
  </si>
  <si>
    <t>1171/28 	INCENTIVI PER FUNZIONI TECNICHE ART. 113 D.LGS. N. 50/2016 (E. 377)</t>
  </si>
  <si>
    <t>1171/29 	ONERI RIFLESSI SU INCENTIVI PER FUNZIONI TECNICHE ART. 113 D.LGS. N. 50/2016 (E. 377)</t>
  </si>
  <si>
    <t>1171/31 	IRAP SU INCENTIVI PER FUNZIONI TECNICHE ART. 113 D.LGS. N. 50/2016 (E. 377)</t>
  </si>
  <si>
    <t>Spese per il personale stagionale a progetto nelle forme di contratto di lavoro flessibile finanziato con quote di proventi per violazione al Codice della strada:
capitolo 1200/19 - 1200/24 - 1206/21, per retribuzioni, oneri riflessi ed irap</t>
  </si>
  <si>
    <t>Diritti di rogito: capitolo 1054/5 
	QUOTA DIRITTI DI SEGRETERIA SPETTANTI AL SEGRETARIO</t>
  </si>
  <si>
    <r>
      <t xml:space="preserve">Incentivi per il recupero IMU - TARI:  (ART. 1091 LEGGE N. 145/2018)
</t>
    </r>
    <r>
      <rPr>
        <i/>
        <sz val="10"/>
        <color theme="1"/>
        <rFont val="Arial"/>
        <family val="2"/>
      </rPr>
      <t>capitolo 1108/15 INCENTIVO MAGGIOR GETTITO ACCERTATO E RISCOSSO RELATIVO AGLI ACCERTAMENTI DELL'IMPOSTA MUNICIPALE PROPRIA E DELLA TARI (ART. 1091 LEGGE N. 145/2018)</t>
    </r>
  </si>
  <si>
    <r>
      <t xml:space="preserve">Spese di personale per operazioni censuarie nei limiti delle somme trasferite dall'Istat: 
</t>
    </r>
    <r>
      <rPr>
        <i/>
        <sz val="10"/>
        <color theme="1"/>
        <rFont val="Arial"/>
        <family val="2"/>
      </rPr>
      <t>cap. 1167/1 	SPESE PER RILEVAZIONI STATISTICHE ISTAT E CENSIMENTI CORRISPOSTI AL PERSONALE (E. 370/12)</t>
    </r>
  </si>
  <si>
    <t>Totale spese escluse</t>
  </si>
  <si>
    <t>Totale Spesa Macroaggregato 101</t>
  </si>
  <si>
    <t>Spesa Macroaggregato 101 (assegnato ufficio personale codice 55 - ufficio personale)</t>
  </si>
  <si>
    <t>Spesa Macroaggregato 101 (assegnato ufficio personale codice 65 - demografici)</t>
  </si>
  <si>
    <t>Spesa Macroaggregato 103:
somma capitoli: 1056/12 - 1056/19 - 1056/20 - 1056/27 - 1499/10</t>
  </si>
  <si>
    <t>ALLEGATO 3)</t>
  </si>
  <si>
    <t>Spese per assunzioni di personale TI effettuate dal 20.04.2020 (art.7, c.1 DPCM 17/03/2020) fino al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</si>
</sst>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[$€-2]\ #,##0.00;[Red]\-[$€-2]\ #,##0.00"/>
    <numFmt numFmtId="166" formatCode="#,##0.00\ &quot;€&quot;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000080"/>
      <name val="Verdana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0" fontId="10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" fillId="25" borderId="11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166" fontId="23" fillId="0" borderId="26" xfId="0" applyNumberFormat="1" applyFont="1" applyBorder="1" applyAlignment="1">
      <alignment vertical="center"/>
    </xf>
    <xf numFmtId="166" fontId="23" fillId="0" borderId="27" xfId="0" applyNumberFormat="1" applyFont="1" applyBorder="1" applyAlignment="1">
      <alignment vertical="center"/>
    </xf>
    <xf numFmtId="166" fontId="23" fillId="0" borderId="26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166" fontId="23" fillId="0" borderId="29" xfId="0" applyNumberFormat="1" applyFont="1" applyBorder="1" applyAlignment="1">
      <alignment horizontal="right" vertical="center"/>
    </xf>
    <xf numFmtId="166" fontId="23" fillId="0" borderId="30" xfId="0" applyNumberFormat="1" applyFont="1" applyBorder="1" applyAlignment="1">
      <alignment vertical="center"/>
    </xf>
    <xf numFmtId="164" fontId="28" fillId="27" borderId="26" xfId="0" applyNumberFormat="1" applyFont="1" applyFill="1" applyBorder="1" applyAlignment="1">
      <alignment vertical="center"/>
    </xf>
    <xf numFmtId="164" fontId="28" fillId="27" borderId="27" xfId="0" applyNumberFormat="1" applyFont="1" applyFill="1" applyBorder="1" applyAlignment="1">
      <alignment vertical="center"/>
    </xf>
    <xf numFmtId="0" fontId="29" fillId="0" borderId="13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2" fillId="27" borderId="25" xfId="0" applyFont="1" applyFill="1" applyBorder="1" applyAlignment="1">
      <alignment vertical="center"/>
    </xf>
    <xf numFmtId="164" fontId="25" fillId="26" borderId="10" xfId="0" applyNumberFormat="1" applyFont="1" applyFill="1" applyBorder="1" applyAlignment="1">
      <alignment vertical="center"/>
    </xf>
    <xf numFmtId="164" fontId="25" fillId="26" borderId="17" xfId="0" applyNumberFormat="1" applyFont="1" applyFill="1" applyBorder="1" applyAlignment="1">
      <alignment vertical="center"/>
    </xf>
    <xf numFmtId="4" fontId="29" fillId="26" borderId="35" xfId="0" quotePrefix="1" applyNumberFormat="1" applyFont="1" applyFill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4" fontId="30" fillId="0" borderId="35" xfId="0" quotePrefix="1" applyNumberFormat="1" applyFont="1" applyBorder="1" applyAlignment="1">
      <alignment horizontal="left" vertical="center" wrapText="1"/>
    </xf>
    <xf numFmtId="4" fontId="30" fillId="0" borderId="35" xfId="0" applyNumberFormat="1" applyFont="1" applyBorder="1" applyAlignment="1">
      <alignment horizontal="left" vertical="center"/>
    </xf>
    <xf numFmtId="4" fontId="25" fillId="28" borderId="10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" fillId="27" borderId="28" xfId="0" applyFont="1" applyFill="1" applyBorder="1" applyAlignment="1">
      <alignment vertical="center"/>
    </xf>
    <xf numFmtId="4" fontId="2" fillId="27" borderId="36" xfId="0" applyNumberFormat="1" applyFont="1" applyFill="1" applyBorder="1" applyAlignment="1">
      <alignment vertical="center"/>
    </xf>
    <xf numFmtId="0" fontId="2" fillId="27" borderId="23" xfId="0" applyFont="1" applyFill="1" applyBorder="1" applyAlignment="1">
      <alignment vertical="center" wrapText="1"/>
    </xf>
    <xf numFmtId="166" fontId="25" fillId="27" borderId="11" xfId="0" applyNumberFormat="1" applyFont="1" applyFill="1" applyBorder="1" applyAlignment="1">
      <alignment vertical="center"/>
    </xf>
    <xf numFmtId="166" fontId="25" fillId="27" borderId="26" xfId="0" applyNumberFormat="1" applyFont="1" applyFill="1" applyBorder="1" applyAlignment="1">
      <alignment vertical="center"/>
    </xf>
    <xf numFmtId="166" fontId="25" fillId="27" borderId="27" xfId="0" applyNumberFormat="1" applyFont="1" applyFill="1" applyBorder="1" applyAlignment="1">
      <alignment vertical="center"/>
    </xf>
    <xf numFmtId="0" fontId="33" fillId="27" borderId="25" xfId="0" applyFont="1" applyFill="1" applyBorder="1" applyAlignment="1">
      <alignment vertical="center"/>
    </xf>
    <xf numFmtId="164" fontId="33" fillId="27" borderId="10" xfId="0" applyNumberFormat="1" applyFont="1" applyFill="1" applyBorder="1" applyAlignment="1">
      <alignment vertical="center"/>
    </xf>
    <xf numFmtId="164" fontId="28" fillId="27" borderId="10" xfId="0" applyNumberFormat="1" applyFont="1" applyFill="1" applyBorder="1" applyAlignment="1">
      <alignment vertical="center"/>
    </xf>
    <xf numFmtId="164" fontId="25" fillId="28" borderId="10" xfId="0" applyNumberFormat="1" applyFont="1" applyFill="1" applyBorder="1" applyAlignment="1">
      <alignment vertical="center"/>
    </xf>
    <xf numFmtId="4" fontId="24" fillId="28" borderId="10" xfId="0" applyNumberFormat="1" applyFont="1" applyFill="1" applyBorder="1" applyAlignment="1">
      <alignment vertical="center"/>
    </xf>
    <xf numFmtId="4" fontId="2" fillId="24" borderId="34" xfId="0" applyNumberFormat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4" fontId="2" fillId="28" borderId="35" xfId="0" applyNumberFormat="1" applyFont="1" applyFill="1" applyBorder="1" applyAlignment="1">
      <alignment horizontal="left" vertical="center" wrapText="1"/>
    </xf>
    <xf numFmtId="164" fontId="25" fillId="28" borderId="17" xfId="0" applyNumberFormat="1" applyFont="1" applyFill="1" applyBorder="1" applyAlignment="1">
      <alignment vertical="center"/>
    </xf>
    <xf numFmtId="4" fontId="30" fillId="0" borderId="35" xfId="0" applyNumberFormat="1" applyFont="1" applyBorder="1" applyAlignment="1">
      <alignment horizontal="left" vertical="center" wrapText="1"/>
    </xf>
    <xf numFmtId="4" fontId="25" fillId="28" borderId="35" xfId="0" applyNumberFormat="1" applyFont="1" applyFill="1" applyBorder="1" applyAlignment="1">
      <alignment horizontal="left" vertical="center" wrapText="1"/>
    </xf>
    <xf numFmtId="4" fontId="25" fillId="28" borderId="17" xfId="0" applyNumberFormat="1" applyFont="1" applyFill="1" applyBorder="1" applyAlignment="1">
      <alignment vertical="center"/>
    </xf>
    <xf numFmtId="4" fontId="24" fillId="28" borderId="17" xfId="0" applyNumberFormat="1" applyFont="1" applyFill="1" applyBorder="1" applyAlignment="1">
      <alignment vertical="center"/>
    </xf>
    <xf numFmtId="4" fontId="30" fillId="26" borderId="35" xfId="0" quotePrefix="1" applyNumberFormat="1" applyFont="1" applyFill="1" applyBorder="1" applyAlignment="1">
      <alignment horizontal="left" vertical="center" wrapText="1"/>
    </xf>
    <xf numFmtId="164" fontId="32" fillId="29" borderId="31" xfId="0" applyNumberFormat="1" applyFont="1" applyFill="1" applyBorder="1" applyAlignment="1">
      <alignment horizontal="right" vertical="center"/>
    </xf>
    <xf numFmtId="164" fontId="32" fillId="29" borderId="18" xfId="0" applyNumberFormat="1" applyFont="1" applyFill="1" applyBorder="1" applyAlignment="1">
      <alignment vertical="center"/>
    </xf>
    <xf numFmtId="164" fontId="32" fillId="29" borderId="19" xfId="0" applyNumberFormat="1" applyFont="1" applyFill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4" fontId="29" fillId="0" borderId="22" xfId="0" applyNumberFormat="1" applyFont="1" applyBorder="1" applyAlignment="1">
      <alignment vertical="center"/>
    </xf>
    <xf numFmtId="4" fontId="29" fillId="0" borderId="36" xfId="0" applyNumberFormat="1" applyFont="1" applyBorder="1" applyAlignment="1">
      <alignment vertical="center"/>
    </xf>
    <xf numFmtId="4" fontId="29" fillId="0" borderId="37" xfId="0" applyNumberFormat="1" applyFont="1" applyBorder="1" applyAlignment="1">
      <alignment vertical="center"/>
    </xf>
    <xf numFmtId="0" fontId="25" fillId="26" borderId="32" xfId="0" applyFont="1" applyFill="1" applyBorder="1" applyAlignment="1">
      <alignment vertical="center"/>
    </xf>
    <xf numFmtId="164" fontId="25" fillId="26" borderId="12" xfId="0" applyNumberFormat="1" applyFont="1" applyFill="1" applyBorder="1" applyAlignment="1">
      <alignment vertical="center"/>
    </xf>
    <xf numFmtId="164" fontId="25" fillId="26" borderId="33" xfId="0" applyNumberFormat="1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4" fontId="29" fillId="26" borderId="10" xfId="0" applyNumberFormat="1" applyFont="1" applyFill="1" applyBorder="1" applyAlignment="1">
      <alignment horizontal="right" vertical="center"/>
    </xf>
    <xf numFmtId="4" fontId="29" fillId="26" borderId="10" xfId="0" applyNumberFormat="1" applyFont="1" applyFill="1" applyBorder="1" applyAlignment="1">
      <alignment vertical="center"/>
    </xf>
    <xf numFmtId="164" fontId="25" fillId="26" borderId="11" xfId="0" applyNumberFormat="1" applyFont="1" applyFill="1" applyBorder="1" applyAlignment="1">
      <alignment horizontal="center" vertical="center"/>
    </xf>
    <xf numFmtId="164" fontId="25" fillId="26" borderId="24" xfId="0" applyNumberFormat="1" applyFont="1" applyFill="1" applyBorder="1" applyAlignment="1">
      <alignment horizontal="center" vertical="center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" xfId="30" xr:uid="{00000000-0005-0000-0000-00001D000000}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22B2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65"/>
  <sheetViews>
    <sheetView tabSelected="1" topLeftCell="A4" zoomScale="120" zoomScaleNormal="120" workbookViewId="0">
      <selection activeCell="B8" sqref="B8"/>
    </sheetView>
  </sheetViews>
  <sheetFormatPr defaultColWidth="34.109375" defaultRowHeight="13.2" x14ac:dyDescent="0.25"/>
  <cols>
    <col min="1" max="1" width="3.33203125" style="6" bestFit="1" customWidth="1"/>
    <col min="2" max="2" width="96.5546875" style="1" bestFit="1" customWidth="1"/>
    <col min="3" max="5" width="18.44140625" style="1" bestFit="1" customWidth="1"/>
    <col min="6" max="16384" width="34.109375" style="1"/>
  </cols>
  <sheetData>
    <row r="1" spans="2:8" x14ac:dyDescent="0.25">
      <c r="B1" s="2" t="s">
        <v>48</v>
      </c>
    </row>
    <row r="2" spans="2:8" ht="12.75" customHeight="1" x14ac:dyDescent="0.25">
      <c r="B2" s="2"/>
      <c r="C2" s="7"/>
      <c r="D2" s="7"/>
      <c r="E2" s="7"/>
    </row>
    <row r="3" spans="2:8" ht="12.75" customHeight="1" x14ac:dyDescent="0.25">
      <c r="B3" s="2" t="s">
        <v>11</v>
      </c>
      <c r="C3" s="7"/>
      <c r="D3" s="7"/>
      <c r="E3" s="7"/>
    </row>
    <row r="4" spans="2:8" ht="12.75" customHeight="1" x14ac:dyDescent="0.25">
      <c r="C4" s="7"/>
    </row>
    <row r="5" spans="2:8" ht="12.75" customHeight="1" x14ac:dyDescent="0.25">
      <c r="C5" s="68"/>
    </row>
    <row r="6" spans="2:8" ht="13.8" thickBot="1" x14ac:dyDescent="0.3">
      <c r="C6" s="10">
        <v>2023</v>
      </c>
      <c r="D6" s="10">
        <v>2024</v>
      </c>
      <c r="E6" s="10">
        <v>2025</v>
      </c>
    </row>
    <row r="7" spans="2:8" ht="13.8" thickBot="1" x14ac:dyDescent="0.3">
      <c r="B7" s="60" t="s">
        <v>45</v>
      </c>
      <c r="C7" s="61">
        <f>12368698.04-585125.71</f>
        <v>11783572.329999998</v>
      </c>
      <c r="D7" s="61">
        <v>11648186.83</v>
      </c>
      <c r="E7" s="62">
        <v>11647063.23</v>
      </c>
      <c r="F7" s="7"/>
      <c r="G7" s="7"/>
    </row>
    <row r="8" spans="2:8" ht="13.8" thickBot="1" x14ac:dyDescent="0.3">
      <c r="B8" s="60" t="s">
        <v>46</v>
      </c>
      <c r="C8" s="63">
        <v>9908.69</v>
      </c>
      <c r="D8" s="63">
        <v>7486.02</v>
      </c>
      <c r="E8" s="64">
        <v>7486.02</v>
      </c>
      <c r="F8" s="7"/>
      <c r="G8" s="7"/>
    </row>
    <row r="9" spans="2:8" ht="13.8" thickBot="1" x14ac:dyDescent="0.3">
      <c r="B9" s="34" t="s">
        <v>44</v>
      </c>
      <c r="C9" s="35">
        <f>+C7+C8</f>
        <v>11793481.019999998</v>
      </c>
      <c r="D9" s="35">
        <f>+D7+D8</f>
        <v>11655672.85</v>
      </c>
      <c r="E9" s="35">
        <f>+E7+E8</f>
        <v>11654549.25</v>
      </c>
      <c r="F9" s="7"/>
      <c r="G9" s="7"/>
    </row>
    <row r="10" spans="2:8" x14ac:dyDescent="0.25">
      <c r="B10" s="20" t="s">
        <v>15</v>
      </c>
      <c r="C10" s="69">
        <v>243673.95</v>
      </c>
      <c r="D10" s="69">
        <v>50000</v>
      </c>
      <c r="E10" s="70">
        <v>50000</v>
      </c>
      <c r="F10" s="7"/>
      <c r="G10" s="7"/>
      <c r="H10" s="7"/>
    </row>
    <row r="11" spans="2:8" x14ac:dyDescent="0.25">
      <c r="B11" s="21" t="s">
        <v>16</v>
      </c>
      <c r="C11" s="69">
        <v>21000</v>
      </c>
      <c r="D11" s="69">
        <v>20000</v>
      </c>
      <c r="E11" s="70">
        <v>20000</v>
      </c>
      <c r="F11" s="7"/>
      <c r="G11" s="7"/>
      <c r="H11" s="7"/>
    </row>
    <row r="12" spans="2:8" x14ac:dyDescent="0.25">
      <c r="B12" s="21" t="s">
        <v>17</v>
      </c>
      <c r="C12" s="69">
        <v>0</v>
      </c>
      <c r="D12" s="69">
        <v>0</v>
      </c>
      <c r="E12" s="70">
        <v>0</v>
      </c>
      <c r="F12" s="7"/>
      <c r="G12" s="7"/>
      <c r="H12" s="7"/>
    </row>
    <row r="13" spans="2:8" x14ac:dyDescent="0.25">
      <c r="B13" s="21" t="s">
        <v>23</v>
      </c>
      <c r="C13" s="69">
        <v>4966.1000000000004</v>
      </c>
      <c r="D13" s="69">
        <v>7275.1</v>
      </c>
      <c r="E13" s="70">
        <v>7275.1</v>
      </c>
      <c r="F13" s="7"/>
      <c r="G13" s="7"/>
      <c r="H13" s="7"/>
    </row>
    <row r="14" spans="2:8" x14ac:dyDescent="0.25">
      <c r="B14" s="21" t="s">
        <v>18</v>
      </c>
      <c r="C14" s="69">
        <v>6013.51</v>
      </c>
      <c r="D14" s="69">
        <v>7944.59</v>
      </c>
      <c r="E14" s="70">
        <v>7944.59</v>
      </c>
      <c r="F14" s="7"/>
      <c r="G14" s="7"/>
      <c r="H14" s="7"/>
    </row>
    <row r="15" spans="2:8" x14ac:dyDescent="0.25">
      <c r="B15" s="21" t="s">
        <v>19</v>
      </c>
      <c r="C15" s="69">
        <v>36890</v>
      </c>
      <c r="D15" s="69">
        <v>36890</v>
      </c>
      <c r="E15" s="70">
        <v>36890</v>
      </c>
      <c r="F15" s="7"/>
      <c r="G15" s="7"/>
      <c r="H15" s="7"/>
    </row>
    <row r="16" spans="2:8" ht="27" thickBot="1" x14ac:dyDescent="0.3">
      <c r="B16" s="36" t="s">
        <v>47</v>
      </c>
      <c r="C16" s="37">
        <f>+C10+C11+C12+C13+C14+C15</f>
        <v>312543.56</v>
      </c>
      <c r="D16" s="37">
        <f>+D10+D11+D12+D13+D14+D15</f>
        <v>122109.69</v>
      </c>
      <c r="E16" s="37">
        <f>+E10+E11+E12+E13+E14+E15</f>
        <v>122109.69</v>
      </c>
      <c r="F16" s="7"/>
      <c r="G16" s="7"/>
      <c r="H16" s="7"/>
    </row>
    <row r="17" spans="1:8" ht="13.8" thickBot="1" x14ac:dyDescent="0.3">
      <c r="B17" s="24" t="s">
        <v>6</v>
      </c>
      <c r="C17" s="38">
        <v>718131.26</v>
      </c>
      <c r="D17" s="38">
        <v>687915.62</v>
      </c>
      <c r="E17" s="39">
        <v>687841.12</v>
      </c>
      <c r="F17" s="7"/>
      <c r="G17" s="7"/>
      <c r="H17" s="7"/>
    </row>
    <row r="18" spans="1:8" ht="13.8" thickBot="1" x14ac:dyDescent="0.3">
      <c r="B18" s="11" t="s">
        <v>0</v>
      </c>
      <c r="C18" s="12"/>
      <c r="D18" s="12"/>
      <c r="E18" s="13"/>
      <c r="F18" s="7"/>
      <c r="G18" s="7"/>
      <c r="H18" s="7"/>
    </row>
    <row r="19" spans="1:8" ht="13.8" thickBot="1" x14ac:dyDescent="0.3">
      <c r="B19" s="11" t="s">
        <v>4</v>
      </c>
      <c r="C19" s="14"/>
      <c r="D19" s="14"/>
      <c r="E19" s="13"/>
    </row>
    <row r="20" spans="1:8" ht="13.8" thickBot="1" x14ac:dyDescent="0.3">
      <c r="B20" s="15" t="s">
        <v>5</v>
      </c>
      <c r="C20" s="16"/>
      <c r="D20" s="16"/>
      <c r="E20" s="17"/>
    </row>
    <row r="21" spans="1:8" ht="16.2" thickBot="1" x14ac:dyDescent="0.3">
      <c r="B21" s="40" t="s">
        <v>1</v>
      </c>
      <c r="C21" s="18">
        <f>+C9+C16+C17+C18+C19+C20</f>
        <v>12824155.839999998</v>
      </c>
      <c r="D21" s="18">
        <f>+D9+D16+D17+D18+D19+D20</f>
        <v>12465698.159999998</v>
      </c>
      <c r="E21" s="19">
        <f>+E9+E16+E17+E18+E19+E20</f>
        <v>12464500.059999999</v>
      </c>
    </row>
    <row r="22" spans="1:8" ht="20.25" customHeight="1" x14ac:dyDescent="0.25">
      <c r="B22" s="65" t="s">
        <v>2</v>
      </c>
      <c r="C22" s="66">
        <f>C61</f>
        <v>3348890.06</v>
      </c>
      <c r="D22" s="66">
        <f>D61</f>
        <v>3514613.4</v>
      </c>
      <c r="E22" s="67">
        <f>E61</f>
        <v>3514613.4</v>
      </c>
      <c r="F22" s="8"/>
      <c r="G22" s="8"/>
      <c r="H22" s="8"/>
    </row>
    <row r="23" spans="1:8" ht="20.25" customHeight="1" x14ac:dyDescent="0.25">
      <c r="B23" s="58" t="s">
        <v>3</v>
      </c>
      <c r="C23" s="25">
        <f>C21-C22</f>
        <v>9475265.7799999975</v>
      </c>
      <c r="D23" s="25">
        <f>D21-D22</f>
        <v>8951084.7599999979</v>
      </c>
      <c r="E23" s="26">
        <f>E21-E22</f>
        <v>8949886.6599999983</v>
      </c>
      <c r="F23" s="8"/>
      <c r="G23" s="8"/>
      <c r="H23" s="8"/>
    </row>
    <row r="24" spans="1:8" ht="20.25" customHeight="1" thickBot="1" x14ac:dyDescent="0.3">
      <c r="B24" s="59" t="s">
        <v>7</v>
      </c>
      <c r="C24" s="71">
        <v>11428885.34</v>
      </c>
      <c r="D24" s="71"/>
      <c r="E24" s="72"/>
      <c r="F24" s="8"/>
      <c r="G24" s="8"/>
      <c r="H24" s="8"/>
    </row>
    <row r="25" spans="1:8" ht="15.6" x14ac:dyDescent="0.25">
      <c r="B25" s="9"/>
      <c r="C25" s="41">
        <f>C24-C23</f>
        <v>1953619.5600000024</v>
      </c>
      <c r="D25" s="42">
        <f>C24-D23</f>
        <v>2477800.5800000019</v>
      </c>
      <c r="E25" s="42">
        <f>C24-E23</f>
        <v>2478998.6800000016</v>
      </c>
      <c r="F25" s="8"/>
    </row>
    <row r="26" spans="1:8" x14ac:dyDescent="0.25">
      <c r="C26" s="7"/>
      <c r="D26" s="7"/>
      <c r="F26" s="8"/>
      <c r="G26" s="8"/>
      <c r="H26" s="8"/>
    </row>
    <row r="28" spans="1:8" x14ac:dyDescent="0.25">
      <c r="B28" s="2" t="s">
        <v>12</v>
      </c>
    </row>
    <row r="29" spans="1:8" ht="13.8" thickBot="1" x14ac:dyDescent="0.3">
      <c r="C29" s="7"/>
    </row>
    <row r="30" spans="1:8" x14ac:dyDescent="0.25">
      <c r="B30" s="45" t="s">
        <v>8</v>
      </c>
      <c r="C30" s="46">
        <v>2023</v>
      </c>
      <c r="D30" s="46">
        <v>2024</v>
      </c>
      <c r="E30" s="47">
        <v>2025</v>
      </c>
    </row>
    <row r="31" spans="1:8" x14ac:dyDescent="0.25">
      <c r="A31" s="6">
        <v>1</v>
      </c>
      <c r="B31" s="48" t="s">
        <v>10</v>
      </c>
      <c r="C31" s="43">
        <v>0</v>
      </c>
      <c r="D31" s="43">
        <v>0</v>
      </c>
      <c r="E31" s="49">
        <v>0</v>
      </c>
    </row>
    <row r="32" spans="1:8" x14ac:dyDescent="0.25">
      <c r="B32" s="50" t="s">
        <v>20</v>
      </c>
      <c r="C32" s="22">
        <v>75585.789999999994</v>
      </c>
      <c r="D32" s="22">
        <v>75585.789999999994</v>
      </c>
      <c r="E32" s="23">
        <v>75585.789999999994</v>
      </c>
    </row>
    <row r="33" spans="1:6" x14ac:dyDescent="0.25">
      <c r="B33" s="29" t="s">
        <v>21</v>
      </c>
      <c r="C33" s="22">
        <v>17989.419999999998</v>
      </c>
      <c r="D33" s="22">
        <v>17989.419999999998</v>
      </c>
      <c r="E33" s="23">
        <v>17989.419999999998</v>
      </c>
    </row>
    <row r="34" spans="1:6" x14ac:dyDescent="0.25">
      <c r="B34" s="30" t="s">
        <v>22</v>
      </c>
      <c r="C34" s="22">
        <v>6424.79</v>
      </c>
      <c r="D34" s="22">
        <v>6424.79</v>
      </c>
      <c r="E34" s="23">
        <v>6424.79</v>
      </c>
    </row>
    <row r="35" spans="1:6" ht="26.4" x14ac:dyDescent="0.25">
      <c r="A35" s="6">
        <v>2</v>
      </c>
      <c r="B35" s="51" t="s">
        <v>14</v>
      </c>
      <c r="C35" s="31">
        <f>+C32+C33+C34</f>
        <v>99999.999999999985</v>
      </c>
      <c r="D35" s="31">
        <f>+D32+D33+D34</f>
        <v>99999.999999999985</v>
      </c>
      <c r="E35" s="52">
        <f>+E32+E33+E34</f>
        <v>99999.999999999985</v>
      </c>
    </row>
    <row r="36" spans="1:6" x14ac:dyDescent="0.25">
      <c r="B36" s="28" t="s">
        <v>16</v>
      </c>
      <c r="C36" s="22">
        <v>21000</v>
      </c>
      <c r="D36" s="22">
        <v>20000</v>
      </c>
      <c r="E36" s="23">
        <v>20000</v>
      </c>
    </row>
    <row r="37" spans="1:6" x14ac:dyDescent="0.25">
      <c r="B37" s="28" t="s">
        <v>18</v>
      </c>
      <c r="C37" s="22">
        <v>6013.51</v>
      </c>
      <c r="D37" s="22">
        <v>7944.59</v>
      </c>
      <c r="E37" s="23">
        <v>7944.59</v>
      </c>
    </row>
    <row r="38" spans="1:6" x14ac:dyDescent="0.25">
      <c r="B38" s="28" t="s">
        <v>23</v>
      </c>
      <c r="C38" s="22">
        <v>4966.1000000000004</v>
      </c>
      <c r="D38" s="22">
        <v>7275.1</v>
      </c>
      <c r="E38" s="23">
        <v>7275.1</v>
      </c>
    </row>
    <row r="39" spans="1:6" ht="39.6" x14ac:dyDescent="0.25">
      <c r="A39" s="6">
        <v>3</v>
      </c>
      <c r="B39" s="51" t="s">
        <v>24</v>
      </c>
      <c r="C39" s="31">
        <f>+C38+C37+C36</f>
        <v>31979.61</v>
      </c>
      <c r="D39" s="31">
        <f>+D38+D37+D36</f>
        <v>35219.69</v>
      </c>
      <c r="E39" s="52">
        <f>+E38+E37+E36</f>
        <v>35219.69</v>
      </c>
    </row>
    <row r="40" spans="1:6" x14ac:dyDescent="0.25">
      <c r="A40" s="6">
        <v>4</v>
      </c>
      <c r="B40" s="48" t="s">
        <v>25</v>
      </c>
      <c r="C40" s="44">
        <v>0</v>
      </c>
      <c r="D40" s="44">
        <v>0</v>
      </c>
      <c r="E40" s="53">
        <v>0</v>
      </c>
    </row>
    <row r="41" spans="1:6" x14ac:dyDescent="0.25">
      <c r="B41" s="27" t="s">
        <v>27</v>
      </c>
      <c r="C41" s="22">
        <v>120000</v>
      </c>
      <c r="D41" s="22">
        <v>200000</v>
      </c>
      <c r="E41" s="23">
        <v>200000</v>
      </c>
    </row>
    <row r="42" spans="1:6" x14ac:dyDescent="0.25">
      <c r="B42" s="27" t="s">
        <v>28</v>
      </c>
      <c r="C42" s="22">
        <v>5372.04</v>
      </c>
      <c r="D42" s="22">
        <v>5372.04</v>
      </c>
      <c r="E42" s="23">
        <v>5372.04</v>
      </c>
    </row>
    <row r="43" spans="1:6" x14ac:dyDescent="0.25">
      <c r="B43" s="27" t="s">
        <v>29</v>
      </c>
      <c r="C43" s="22">
        <v>1749.73</v>
      </c>
      <c r="D43" s="22">
        <v>1749.73</v>
      </c>
      <c r="E43" s="23">
        <v>1749.73</v>
      </c>
    </row>
    <row r="44" spans="1:6" x14ac:dyDescent="0.25">
      <c r="B44" s="27" t="s">
        <v>30</v>
      </c>
      <c r="C44" s="22">
        <v>0</v>
      </c>
      <c r="D44" s="22">
        <v>0</v>
      </c>
      <c r="E44" s="23">
        <v>0</v>
      </c>
    </row>
    <row r="45" spans="1:6" ht="26.4" x14ac:dyDescent="0.25">
      <c r="A45" s="6">
        <v>5</v>
      </c>
      <c r="B45" s="51" t="s">
        <v>26</v>
      </c>
      <c r="C45" s="31">
        <f>+C41+C42+C43+C44</f>
        <v>127121.76999999999</v>
      </c>
      <c r="D45" s="31">
        <f>+D41+D42+D43+D44</f>
        <v>207121.77000000002</v>
      </c>
      <c r="E45" s="52">
        <f>+E41+E42+E43+E44</f>
        <v>207121.77000000002</v>
      </c>
      <c r="F45" s="3"/>
    </row>
    <row r="46" spans="1:6" x14ac:dyDescent="0.25">
      <c r="A46" s="6">
        <v>6</v>
      </c>
      <c r="B46" s="51" t="s">
        <v>31</v>
      </c>
      <c r="C46" s="31">
        <v>557374.17000000004</v>
      </c>
      <c r="D46" s="31">
        <v>557374.17000000004</v>
      </c>
      <c r="E46" s="31">
        <v>557374.17000000004</v>
      </c>
      <c r="F46" s="3"/>
    </row>
    <row r="47" spans="1:6" ht="26.4" x14ac:dyDescent="0.25">
      <c r="A47" s="6">
        <v>7</v>
      </c>
      <c r="B47" s="48" t="s">
        <v>32</v>
      </c>
      <c r="C47" s="31">
        <v>84538.44</v>
      </c>
      <c r="D47" s="31">
        <v>38731.519999999997</v>
      </c>
      <c r="E47" s="52">
        <v>38731.519999999997</v>
      </c>
    </row>
    <row r="48" spans="1:6" ht="18" customHeight="1" x14ac:dyDescent="0.25">
      <c r="B48" s="54" t="s">
        <v>33</v>
      </c>
      <c r="C48" s="22">
        <v>42000</v>
      </c>
      <c r="D48" s="22">
        <v>44000</v>
      </c>
      <c r="E48" s="23">
        <v>44000</v>
      </c>
    </row>
    <row r="49" spans="1:6" ht="18" customHeight="1" x14ac:dyDescent="0.25">
      <c r="B49" s="54" t="s">
        <v>34</v>
      </c>
      <c r="C49" s="22">
        <v>9472</v>
      </c>
      <c r="D49" s="22">
        <v>10472</v>
      </c>
      <c r="E49" s="23">
        <v>10472</v>
      </c>
    </row>
    <row r="50" spans="1:6" x14ac:dyDescent="0.25">
      <c r="B50" s="54" t="s">
        <v>35</v>
      </c>
      <c r="C50" s="22">
        <v>3740</v>
      </c>
      <c r="D50" s="22">
        <v>3740</v>
      </c>
      <c r="E50" s="23">
        <v>3740</v>
      </c>
    </row>
    <row r="51" spans="1:6" ht="39.6" x14ac:dyDescent="0.25">
      <c r="A51" s="6">
        <v>8</v>
      </c>
      <c r="B51" s="51" t="s">
        <v>39</v>
      </c>
      <c r="C51" s="31">
        <f>+C48+C49+C50</f>
        <v>55212</v>
      </c>
      <c r="D51" s="31">
        <f>+D48+D49+D50</f>
        <v>58212</v>
      </c>
      <c r="E51" s="52">
        <f>+E48+E49+E50</f>
        <v>58212</v>
      </c>
    </row>
    <row r="52" spans="1:6" x14ac:dyDescent="0.25">
      <c r="B52" s="54" t="s">
        <v>36</v>
      </c>
      <c r="C52" s="22">
        <v>54160</v>
      </c>
      <c r="D52" s="22">
        <v>54160</v>
      </c>
      <c r="E52" s="23">
        <v>54160</v>
      </c>
    </row>
    <row r="53" spans="1:6" x14ac:dyDescent="0.25">
      <c r="B53" s="54" t="s">
        <v>37</v>
      </c>
      <c r="C53" s="22">
        <v>19040</v>
      </c>
      <c r="D53" s="22">
        <v>19040</v>
      </c>
      <c r="E53" s="23">
        <v>19040</v>
      </c>
    </row>
    <row r="54" spans="1:6" x14ac:dyDescent="0.25">
      <c r="B54" s="54" t="s">
        <v>38</v>
      </c>
      <c r="C54" s="22">
        <v>6800</v>
      </c>
      <c r="D54" s="22">
        <v>6800</v>
      </c>
      <c r="E54" s="23">
        <v>6800</v>
      </c>
    </row>
    <row r="55" spans="1:6" ht="26.4" x14ac:dyDescent="0.25">
      <c r="A55" s="6">
        <v>9</v>
      </c>
      <c r="B55" s="51" t="s">
        <v>13</v>
      </c>
      <c r="C55" s="31">
        <f>+C52+C53+C54</f>
        <v>80000</v>
      </c>
      <c r="D55" s="31">
        <f>+D52+D53+D54</f>
        <v>80000</v>
      </c>
      <c r="E55" s="52">
        <f>+E52+E53+E54</f>
        <v>80000</v>
      </c>
    </row>
    <row r="56" spans="1:6" ht="39.6" x14ac:dyDescent="0.25">
      <c r="A56" s="6">
        <v>10</v>
      </c>
      <c r="B56" s="51" t="s">
        <v>41</v>
      </c>
      <c r="C56" s="22">
        <v>61033.85</v>
      </c>
      <c r="D56" s="22">
        <v>31033.85</v>
      </c>
      <c r="E56" s="23">
        <v>31033.85</v>
      </c>
      <c r="F56" s="5"/>
    </row>
    <row r="57" spans="1:6" ht="26.4" x14ac:dyDescent="0.25">
      <c r="A57" s="6">
        <v>11</v>
      </c>
      <c r="B57" s="48" t="s">
        <v>40</v>
      </c>
      <c r="C57" s="31">
        <v>18000</v>
      </c>
      <c r="D57" s="31">
        <v>18000</v>
      </c>
      <c r="E57" s="52">
        <v>18000</v>
      </c>
    </row>
    <row r="58" spans="1:6" x14ac:dyDescent="0.25">
      <c r="A58" s="6">
        <v>12</v>
      </c>
      <c r="B58" s="48" t="s">
        <v>9</v>
      </c>
      <c r="C58" s="31">
        <v>8726.18</v>
      </c>
      <c r="D58" s="31">
        <v>8726.18</v>
      </c>
      <c r="E58" s="52">
        <v>8726.18</v>
      </c>
    </row>
    <row r="59" spans="1:6" ht="39.6" x14ac:dyDescent="0.25">
      <c r="A59" s="6">
        <v>13</v>
      </c>
      <c r="B59" s="51" t="s">
        <v>42</v>
      </c>
      <c r="C59" s="31">
        <v>6046.87</v>
      </c>
      <c r="D59" s="31">
        <v>6046.87</v>
      </c>
      <c r="E59" s="52">
        <v>6046.87</v>
      </c>
    </row>
    <row r="60" spans="1:6" ht="24.75" customHeight="1" x14ac:dyDescent="0.25">
      <c r="A60" s="6">
        <v>14</v>
      </c>
      <c r="B60" s="48" t="s">
        <v>49</v>
      </c>
      <c r="C60" s="31">
        <v>1824543.79</v>
      </c>
      <c r="D60" s="31">
        <v>1893593.89</v>
      </c>
      <c r="E60" s="52">
        <v>1893593.89</v>
      </c>
    </row>
    <row r="61" spans="1:6" s="33" customFormat="1" ht="17.399999999999999" thickBot="1" x14ac:dyDescent="0.3">
      <c r="A61" s="32"/>
      <c r="B61" s="55" t="s">
        <v>43</v>
      </c>
      <c r="C61" s="56">
        <f>SUM(C31:C60)</f>
        <v>3348890.06</v>
      </c>
      <c r="D61" s="56">
        <f t="shared" ref="D61:E61" si="0">SUM(D31:D60)</f>
        <v>3514613.4</v>
      </c>
      <c r="E61" s="57">
        <f t="shared" si="0"/>
        <v>3514613.4</v>
      </c>
    </row>
    <row r="63" spans="1:6" x14ac:dyDescent="0.25">
      <c r="C63" s="4"/>
    </row>
    <row r="64" spans="1:6" x14ac:dyDescent="0.25">
      <c r="C64" s="4"/>
    </row>
    <row r="65" spans="3:129" x14ac:dyDescent="0.25">
      <c r="C65" s="7"/>
      <c r="G65" s="7"/>
      <c r="H65" s="7"/>
      <c r="I65" s="7"/>
      <c r="K65" s="7"/>
      <c r="L65" s="7"/>
      <c r="M65" s="7"/>
      <c r="O65" s="7"/>
      <c r="P65" s="7"/>
      <c r="Q65" s="7"/>
      <c r="AE65" s="8"/>
      <c r="AF65" s="8"/>
      <c r="AG65" s="8"/>
      <c r="AI65" s="8"/>
      <c r="AJ65" s="8"/>
      <c r="AK65" s="8"/>
      <c r="AM65" s="8"/>
      <c r="AN65" s="8"/>
      <c r="AO65" s="8"/>
      <c r="AQ65" s="8"/>
      <c r="AU65" s="8"/>
      <c r="AV65" s="8"/>
      <c r="AW65" s="8"/>
      <c r="BS65" s="8"/>
      <c r="BT65" s="8"/>
      <c r="BU65" s="8"/>
      <c r="CA65" s="7"/>
      <c r="CB65" s="7"/>
      <c r="CC65" s="7"/>
      <c r="CI65" s="7"/>
      <c r="CJ65" s="7"/>
      <c r="CK65" s="7"/>
      <c r="CM65" s="7"/>
      <c r="CN65" s="7"/>
      <c r="CO65" s="7"/>
      <c r="CQ65" s="7"/>
      <c r="CR65" s="7"/>
      <c r="CS65" s="7"/>
      <c r="CU65" s="7"/>
      <c r="CV65" s="7"/>
      <c r="CW65" s="7"/>
      <c r="CY65" s="7"/>
      <c r="CZ65" s="7"/>
      <c r="DA65" s="7"/>
      <c r="DC65" s="7"/>
      <c r="DD65" s="7"/>
      <c r="DE65" s="7"/>
      <c r="DG65" s="7"/>
      <c r="DH65" s="7"/>
      <c r="DI65" s="7"/>
      <c r="DK65" s="7"/>
      <c r="DL65" s="7"/>
      <c r="DM65" s="7"/>
      <c r="DO65" s="7"/>
      <c r="DP65" s="7"/>
      <c r="DQ65" s="7"/>
      <c r="DS65" s="8"/>
      <c r="DT65" s="8"/>
      <c r="DU65" s="8"/>
      <c r="DW65" s="8"/>
      <c r="DX65" s="8"/>
      <c r="DY65" s="8"/>
    </row>
  </sheetData>
  <mergeCells count="1">
    <mergeCell ref="C24:E24"/>
  </mergeCells>
  <phoneticPr fontId="3" type="noConversion"/>
  <pageMargins left="0" right="0" top="0.39370078740157483" bottom="0.39370078740157483" header="0.51181102362204722" footer="0.51181102362204722"/>
  <pageSetup paperSize="8"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00710AD2CD044EB1F76742CA6B055F" ma:contentTypeVersion="17" ma:contentTypeDescription="Creare un nuovo documento." ma:contentTypeScope="" ma:versionID="f1192efce1cd4e9db81cf9ec7b4590ec">
  <xsd:schema xmlns:xsd="http://www.w3.org/2001/XMLSchema" xmlns:xs="http://www.w3.org/2001/XMLSchema" xmlns:p="http://schemas.microsoft.com/office/2006/metadata/properties" xmlns:ns2="934f7bb8-50a0-45d2-b0ce-363fc70a02da" xmlns:ns3="4bd1f4e8-bafc-4bff-abd8-e456e2f9ee02" targetNamespace="http://schemas.microsoft.com/office/2006/metadata/properties" ma:root="true" ma:fieldsID="8ced9368b52c9d967c152692b0acbc41" ns2:_="" ns3:_="">
    <xsd:import namespace="934f7bb8-50a0-45d2-b0ce-363fc70a02da"/>
    <xsd:import namespace="4bd1f4e8-bafc-4bff-abd8-e456e2f9ee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f7bb8-50a0-45d2-b0ce-363fc70a02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5dd1d453-17b9-45d0-8820-db68a54cbb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d1f4e8-bafc-4bff-abd8-e456e2f9ee02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08ab29d0-9933-4d71-a52c-fbc048dda012}" ma:internalName="TaxCatchAll" ma:showField="CatchAllData" ma:web="4bd1f4e8-bafc-4bff-abd8-e456e2f9ee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bd1f4e8-bafc-4bff-abd8-e456e2f9ee02" xsi:nil="true"/>
    <lcf76f155ced4ddcb4097134ff3c332f xmlns="934f7bb8-50a0-45d2-b0ce-363fc70a02d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0FA05D-17F9-4663-B9C8-31A827FC28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f7bb8-50a0-45d2-b0ce-363fc70a02da"/>
    <ds:schemaRef ds:uri="4bd1f4e8-bafc-4bff-abd8-e456e2f9ee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0130E3-EEC9-44D4-98E4-47C293EDE324}">
  <ds:schemaRefs>
    <ds:schemaRef ds:uri="http://schemas.microsoft.com/office/2006/metadata/properties"/>
    <ds:schemaRef ds:uri="http://schemas.microsoft.com/office/infopath/2007/PartnerControls"/>
    <ds:schemaRef ds:uri="4bd1f4e8-bafc-4bff-abd8-e456e2f9ee02"/>
    <ds:schemaRef ds:uri="934f7bb8-50a0-45d2-b0ce-363fc70a02da"/>
  </ds:schemaRefs>
</ds:datastoreItem>
</file>

<file path=customXml/itemProps3.xml><?xml version="1.0" encoding="utf-8"?>
<ds:datastoreItem xmlns:ds="http://schemas.openxmlformats.org/officeDocument/2006/customXml" ds:itemID="{B66ED9EB-32F5-40A8-BD70-13F5B461DC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INF.OR.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</dc:creator>
  <cp:lastModifiedBy>Carotti Lucia</cp:lastModifiedBy>
  <cp:lastPrinted>2023-07-31T13:26:05Z</cp:lastPrinted>
  <dcterms:created xsi:type="dcterms:W3CDTF">2007-10-04T10:52:35Z</dcterms:created>
  <dcterms:modified xsi:type="dcterms:W3CDTF">2023-08-01T14:02:46Z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0x0101001900710AD2CD044EB1F76742CA6B055F</vt:lpwstr>
  </property>
  <property fmtid="{D5CDD505-2E9C-101B-9397-08002B2CF9AE}" pid="3" name="Order">
    <vt:r8>27633000</vt:r8>
  </property>
  <property fmtid="{D5CDD505-2E9C-101B-9397-08002B2CF9AE}" pid="4" name="MediaServiceImageTags">
    <vt:lpwstr/>
  </property>
</Properties>
</file>